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240" yWindow="216" windowWidth="11760" windowHeight="12696"/>
  </bookViews>
  <sheets>
    <sheet name="Лист1" sheetId="1" r:id="rId1"/>
    <sheet name="Лист2" sheetId="2" r:id="rId2"/>
    <sheet name="Лист3" sheetId="3" r:id="rId3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5" i="1" l="1"/>
  <c r="K14" i="1"/>
  <c r="K13" i="1"/>
  <c r="K12" i="1"/>
  <c r="K9" i="1"/>
  <c r="K8" i="1"/>
  <c r="K7" i="1"/>
  <c r="J7" i="1"/>
  <c r="I7" i="1"/>
  <c r="H7" i="1"/>
  <c r="G7" i="1"/>
  <c r="K6" i="1"/>
  <c r="F18" i="1" l="1"/>
  <c r="G18" i="1"/>
  <c r="H18" i="1"/>
  <c r="I18" i="1"/>
  <c r="J18" i="1"/>
  <c r="F11" i="1" l="1"/>
  <c r="G11" i="1"/>
  <c r="H11" i="1"/>
  <c r="I11" i="1"/>
  <c r="J11" i="1"/>
  <c r="L11" i="1"/>
  <c r="B19" i="1"/>
  <c r="A19" i="1"/>
  <c r="L18" i="1"/>
  <c r="F19" i="1" l="1"/>
  <c r="I19" i="1"/>
  <c r="J19" i="1"/>
  <c r="H19" i="1"/>
  <c r="L19" i="1"/>
  <c r="G19" i="1"/>
</calcChain>
</file>

<file path=xl/sharedStrings.xml><?xml version="1.0" encoding="utf-8"?>
<sst xmlns="http://schemas.openxmlformats.org/spreadsheetml/2006/main" count="51" uniqueCount="49">
  <si>
    <t>Школа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</si>
  <si>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</si>
  <si>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</si>
  <si>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</si>
  <si>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</si>
  <si>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</si>
  <si>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 xml:space="preserve">Белоцерковская А.Р. 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</si>
  <si>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</si>
  <si>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</si>
  <si>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</si>
  <si>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</si>
  <si>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</si>
  <si>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</si>
  <si>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</si>
  <si>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</si>
  <si>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</si>
  <si>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</si>
  <si>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</si>
  <si>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</si>
  <si>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</si>
  <si>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</si>
  <si>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</si>
  <si>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</si>
  <si>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</si>
  <si>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</si>
  <si>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</si>
  <si>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</si>
  <si>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</si>
  <si>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</si>
  <si>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итого</t>
  </si>
  <si>
    <t>Обед</t>
  </si>
  <si>
    <t>1 блюдо</t>
  </si>
  <si>
    <t>2 блюдо</t>
  </si>
  <si>
    <t>напиток</t>
  </si>
  <si>
    <t>хлеб бел.</t>
  </si>
  <si>
    <t>хлеб черн.</t>
  </si>
  <si>
    <t>Итого за день:</t>
  </si>
  <si>
    <t>МАОУ гимназия №161</t>
  </si>
  <si>
    <t>Хлеб ржано-пшеничный витаминизированный</t>
  </si>
  <si>
    <t>закуска</t>
  </si>
  <si>
    <t>Хлеб пшеничный витаминизированный</t>
  </si>
  <si>
    <t>Какао с молоком</t>
  </si>
  <si>
    <t>Напиток из плодов шиповника</t>
  </si>
  <si>
    <t>Бутерброд с сыром и маслом сливочным 20/10/10 г (батон витаминизированный)</t>
  </si>
  <si>
    <t>Каша жидкая пшеничная с маслом сливочным</t>
  </si>
  <si>
    <t>Соус из голубики</t>
  </si>
  <si>
    <t>Суп картофельный с бобовыми</t>
  </si>
  <si>
    <t>Плов со свининой и куркумой</t>
  </si>
  <si>
    <t>Салат из отварной свеклы с сыром и растительным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</si>
</sst>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color theme="1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1" fillId="2" borderId="9" xfId="0" applyNumberFormat="1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0" borderId="1" xfId="0" applyBorder="1"/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3" borderId="17" xfId="0" applyFont="1" applyFill="1" applyBorder="1" applyAlignment="1">
      <alignment horizontal="center"/>
    </xf>
    <xf numFmtId="0" fontId="1" fillId="3" borderId="18" xfId="0" applyFont="1" applyFill="1" applyBorder="1" applyAlignment="1">
      <alignment horizontal="center"/>
    </xf>
    <xf numFmtId="0" fontId="1" fillId="3" borderId="18" xfId="0" applyFont="1" applyFill="1" applyBorder="1" applyAlignment="1">
      <alignment vertical="top" wrapText="1"/>
    </xf>
    <xf numFmtId="0" fontId="1" fillId="3" borderId="18" xfId="0" applyFont="1" applyFill="1" applyBorder="1" applyAlignment="1">
      <alignment horizontal="center" vertical="top" wrapText="1"/>
    </xf>
    <xf numFmtId="0" fontId="1" fillId="0" borderId="0" xfId="0" applyNumberFormat="1" applyFont="1"/>
    <xf numFmtId="0" fontId="7" fillId="0" borderId="4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top" wrapText="1"/>
    </xf>
    <xf numFmtId="0" fontId="1" fillId="3" borderId="18" xfId="0" applyNumberFormat="1" applyFont="1" applyFill="1" applyBorder="1" applyAlignment="1">
      <alignment horizontal="center" vertical="top" wrapText="1"/>
    </xf>
    <xf numFmtId="0" fontId="0" fillId="0" borderId="0" xfId="0" applyNumberFormat="1"/>
    <xf numFmtId="0" fontId="1" fillId="0" borderId="0" xfId="0" applyNumberFormat="1" applyFont="1" applyFill="1" applyBorder="1" applyAlignment="1" applyProtection="1">
      <alignment horizontal="left"/>
    </xf>
    <xf numFmtId="0" fontId="7" fillId="0" borderId="5" xfId="0" applyNumberFormat="1" applyFont="1" applyBorder="1" applyAlignment="1">
      <alignment horizontal="center" vertical="center" wrapText="1"/>
    </xf>
    <xf numFmtId="0" fontId="1" fillId="0" borderId="14" xfId="0" applyNumberFormat="1" applyFont="1" applyBorder="1" applyAlignment="1">
      <alignment horizontal="center" vertical="top" wrapText="1"/>
    </xf>
    <xf numFmtId="49" fontId="1" fillId="2" borderId="10" xfId="0" applyNumberFormat="1" applyFont="1" applyFill="1" applyBorder="1" applyAlignment="1" applyProtection="1">
      <alignment horizontal="center" vertical="top" wrapText="1"/>
      <protection locked="0"/>
    </xf>
    <xf numFmtId="49" fontId="1" fillId="2" borderId="14" xfId="0" applyNumberFormat="1" applyFont="1" applyFill="1" applyBorder="1" applyAlignment="1" applyProtection="1">
      <alignment horizontal="center" vertical="top" wrapText="1"/>
      <protection locked="0"/>
    </xf>
    <xf numFmtId="49" fontId="1" fillId="0" borderId="14" xfId="0" applyNumberFormat="1" applyFont="1" applyBorder="1" applyAlignment="1">
      <alignment horizontal="center" vertical="top" wrapText="1"/>
    </xf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2" xfId="0" applyFont="1" applyFill="1" applyBorder="1" applyAlignment="1" applyProtection="1">
      <alignment vertical="top" wrapText="1"/>
      <protection locked="0"/>
    </xf>
    <xf numFmtId="0" fontId="1" fillId="2" borderId="2" xfId="0" applyNumberFormat="1" applyFont="1" applyFill="1" applyBorder="1" applyAlignment="1" applyProtection="1">
      <alignment horizontal="center" vertical="top" wrapText="1"/>
      <protection locked="0"/>
    </xf>
    <xf numFmtId="49" fontId="1" fillId="2" borderId="21" xfId="0" applyNumberFormat="1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9" fillId="3" borderId="19" xfId="0" applyFont="1" applyFill="1" applyBorder="1" applyAlignment="1">
      <alignment horizontal="center" vertical="center" wrapText="1"/>
    </xf>
    <xf numFmtId="0" fontId="9" fillId="3" borderId="20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tabSelected="1" zoomScale="70" zoomScaleNormal="70" workbookViewId="0">
      <selection activeCell="A18" sqref="A18:XFD18"/>
    </sheetView>
  </sheetViews>
  <sheetFormatPr defaultRowHeight="14.4" x14ac:dyDescent="0.3"/>
  <cols>
    <col min="5" max="5" width="9.6640625" customWidth="1"/>
    <col min="11" max="12" width="9.109375" style="40"/>
  </cols>
  <sheetData>
    <row r="1" spans="1:12" x14ac:dyDescent="0.3">
      <c r="A1" s="1" t="s">
        <v>0</v>
      </c>
      <c r="B1" s="2"/>
      <c r="C1" s="51" t="s">
        <v>37</v>
      </c>
      <c r="D1" s="52"/>
      <c r="E1" s="52"/>
      <c r="F1" s="3" t="s">
        <v>1</v>
      </c>
      <c r="G1" s="2" t="s">
        <v>2</v>
      </c>
      <c r="H1" s="53" t="s">
        <v>3</v>
      </c>
      <c r="I1" s="53"/>
      <c r="J1" s="53"/>
      <c r="K1" s="53"/>
      <c r="L1" s="36"/>
    </row>
    <row r="2" spans="1:12" ht="18" x14ac:dyDescent="0.3">
      <c r="A2" s="4" t="s">
        <v>4</v>
      </c>
      <c r="B2" s="2"/>
      <c r="C2" s="2"/>
      <c r="D2" s="1"/>
      <c r="E2" s="2"/>
      <c r="F2" s="2"/>
      <c r="G2" s="2" t="s">
        <v>5</v>
      </c>
      <c r="H2" s="53" t="s">
        <v>6</v>
      </c>
      <c r="I2" s="53"/>
      <c r="J2" s="53"/>
      <c r="K2" s="53"/>
      <c r="L2" s="36"/>
    </row>
    <row r="3" spans="1:12" x14ac:dyDescent="0.3">
      <c r="A3" s="5" t="s">
        <v>7</v>
      </c>
      <c r="B3" s="2"/>
      <c r="C3" s="2"/>
      <c r="D3" s="6"/>
      <c r="E3" s="7" t="s">
        <v>8</v>
      </c>
      <c r="F3" s="2"/>
      <c r="G3" s="2" t="s">
        <v>9</v>
      </c>
      <c r="H3" s="8">
        <v>4</v>
      </c>
      <c r="I3" s="8">
        <v>3</v>
      </c>
      <c r="J3" s="9">
        <v>2026</v>
      </c>
      <c r="K3" s="41"/>
      <c r="L3" s="36"/>
    </row>
    <row r="4" spans="1:12" ht="15" thickBot="1" x14ac:dyDescent="0.35">
      <c r="A4" s="2"/>
      <c r="B4" s="2"/>
      <c r="C4" s="2"/>
      <c r="D4" s="5"/>
      <c r="E4" s="2"/>
      <c r="F4" s="2"/>
      <c r="G4" s="2"/>
      <c r="H4" s="10" t="s">
        <v>10</v>
      </c>
      <c r="I4" s="10" t="s">
        <v>11</v>
      </c>
      <c r="J4" s="10" t="s">
        <v>12</v>
      </c>
      <c r="K4" s="36"/>
      <c r="L4" s="36"/>
    </row>
    <row r="5" spans="1:12" ht="21" thickBot="1" x14ac:dyDescent="0.35">
      <c r="A5" s="11" t="s">
        <v>13</v>
      </c>
      <c r="B5" s="12" t="s">
        <v>14</v>
      </c>
      <c r="C5" s="13" t="s">
        <v>15</v>
      </c>
      <c r="D5" s="13" t="s">
        <v>16</v>
      </c>
      <c r="E5" s="13" t="s">
        <v>17</v>
      </c>
      <c r="F5" s="13" t="s">
        <v>18</v>
      </c>
      <c r="G5" s="13" t="s">
        <v>19</v>
      </c>
      <c r="H5" s="13" t="s">
        <v>20</v>
      </c>
      <c r="I5" s="13" t="s">
        <v>21</v>
      </c>
      <c r="J5" s="13" t="s">
        <v>22</v>
      </c>
      <c r="K5" s="42" t="s">
        <v>23</v>
      </c>
      <c r="L5" s="37" t="s">
        <v>24</v>
      </c>
    </row>
    <row r="6" spans="1:12" ht="38.25" customHeight="1" x14ac:dyDescent="0.3">
      <c r="A6" s="14">
        <v>1</v>
      </c>
      <c r="B6" s="15">
        <v>1</v>
      </c>
      <c r="C6" s="16" t="s">
        <v>25</v>
      </c>
      <c r="D6" s="17" t="s">
        <v>26</v>
      </c>
      <c r="E6" s="47" t="s">
        <v>43</v>
      </c>
      <c r="F6" s="18">
        <v>40</v>
      </c>
      <c r="G6" s="18">
        <v>5.14</v>
      </c>
      <c r="H6" s="18">
        <v>11.15</v>
      </c>
      <c r="I6" s="18">
        <v>10.28</v>
      </c>
      <c r="J6" s="18">
        <v>148.50528</v>
      </c>
      <c r="K6" s="44" t="str">
        <f>"1/57"</f>
        <v>1/57</v>
      </c>
      <c r="L6" s="18"/>
    </row>
    <row r="7" spans="1:12" ht="38.25" customHeight="1" x14ac:dyDescent="0.3">
      <c r="A7" s="19"/>
      <c r="B7" s="20"/>
      <c r="C7" s="21"/>
      <c r="D7" s="48"/>
      <c r="E7" s="48" t="s">
        <v>44</v>
      </c>
      <c r="F7" s="49">
        <v>210</v>
      </c>
      <c r="G7" s="49">
        <f>G6/1.19</f>
        <v>4.3193277310924367</v>
      </c>
      <c r="H7" s="49">
        <f t="shared" ref="H7:J7" si="0">H6/1.19</f>
        <v>9.3697478991596643</v>
      </c>
      <c r="I7" s="49">
        <f t="shared" si="0"/>
        <v>8.6386554621848735</v>
      </c>
      <c r="J7" s="49">
        <f t="shared" si="0"/>
        <v>124.79435294117647</v>
      </c>
      <c r="K7" s="50" t="str">
        <f>"2/64"</f>
        <v>2/64</v>
      </c>
      <c r="L7" s="24"/>
    </row>
    <row r="8" spans="1:12" ht="38.25" customHeight="1" x14ac:dyDescent="0.3">
      <c r="A8" s="19"/>
      <c r="B8" s="20"/>
      <c r="C8" s="21"/>
      <c r="D8" s="48"/>
      <c r="E8" s="48" t="s">
        <v>45</v>
      </c>
      <c r="F8" s="49">
        <v>30</v>
      </c>
      <c r="G8" s="49">
        <v>0.14000000000000001</v>
      </c>
      <c r="H8" s="49">
        <v>0.09</v>
      </c>
      <c r="I8" s="49">
        <v>9.1999999999999993</v>
      </c>
      <c r="J8" s="49">
        <v>36.144007500000008</v>
      </c>
      <c r="K8" s="50" t="str">
        <f>"12/8"</f>
        <v>12/8</v>
      </c>
      <c r="L8" s="24"/>
    </row>
    <row r="9" spans="1:12" ht="25.5" customHeight="1" x14ac:dyDescent="0.3">
      <c r="A9" s="19"/>
      <c r="B9" s="20"/>
      <c r="C9" s="21"/>
      <c r="D9" s="22" t="s">
        <v>27</v>
      </c>
      <c r="E9" s="23" t="s">
        <v>41</v>
      </c>
      <c r="F9" s="24">
        <v>200</v>
      </c>
      <c r="G9" s="24">
        <v>3.64</v>
      </c>
      <c r="H9" s="25">
        <v>2.73</v>
      </c>
      <c r="I9" s="24">
        <v>11.3</v>
      </c>
      <c r="J9" s="24">
        <v>96.569047999999995</v>
      </c>
      <c r="K9" s="45" t="str">
        <f>"11/51"</f>
        <v>11/51</v>
      </c>
      <c r="L9" s="24"/>
    </row>
    <row r="10" spans="1:12" ht="38.25" customHeight="1" x14ac:dyDescent="0.3">
      <c r="A10" s="19"/>
      <c r="B10" s="20"/>
      <c r="C10" s="21"/>
      <c r="D10" s="22" t="s">
        <v>28</v>
      </c>
      <c r="E10" s="23" t="s">
        <v>38</v>
      </c>
      <c r="F10" s="24">
        <v>20</v>
      </c>
      <c r="G10" s="24">
        <v>1.32</v>
      </c>
      <c r="H10" s="24">
        <v>0.24</v>
      </c>
      <c r="I10" s="24">
        <v>8.34</v>
      </c>
      <c r="J10" s="24">
        <v>38.676000000000002</v>
      </c>
      <c r="K10" s="45"/>
      <c r="L10" s="24"/>
    </row>
    <row r="11" spans="1:12" x14ac:dyDescent="0.3">
      <c r="A11" s="26"/>
      <c r="B11" s="27"/>
      <c r="C11" s="28"/>
      <c r="D11" s="29" t="s">
        <v>29</v>
      </c>
      <c r="E11" s="30"/>
      <c r="F11" s="31">
        <f>SUM(F6:F10)</f>
        <v>500</v>
      </c>
      <c r="G11" s="31">
        <f>SUM(G6:G10)</f>
        <v>14.559327731092438</v>
      </c>
      <c r="H11" s="31">
        <f>SUM(H6:H10)</f>
        <v>23.579747899159663</v>
      </c>
      <c r="I11" s="31">
        <f>SUM(I6:I10)</f>
        <v>47.758655462184876</v>
      </c>
      <c r="J11" s="31">
        <f>SUM(J6:J10)</f>
        <v>444.68868844117645</v>
      </c>
      <c r="K11" s="43"/>
      <c r="L11" s="38">
        <f>SUM(L6:L10)</f>
        <v>0</v>
      </c>
    </row>
    <row r="12" spans="1:12" ht="51" customHeight="1" x14ac:dyDescent="0.3">
      <c r="A12" s="19">
        <v>1</v>
      </c>
      <c r="B12" s="20">
        <v>1</v>
      </c>
      <c r="C12" s="21" t="s">
        <v>30</v>
      </c>
      <c r="D12" s="22" t="s">
        <v>31</v>
      </c>
      <c r="E12" s="23" t="s">
        <v>46</v>
      </c>
      <c r="F12" s="24">
        <v>250</v>
      </c>
      <c r="G12" s="24">
        <v>12.44</v>
      </c>
      <c r="H12" s="24">
        <v>7.77</v>
      </c>
      <c r="I12" s="24">
        <v>25.16</v>
      </c>
      <c r="J12" s="24">
        <v>208</v>
      </c>
      <c r="K12" s="45" t="str">
        <f>"6/57"</f>
        <v>6/57</v>
      </c>
      <c r="L12" s="24"/>
    </row>
    <row r="13" spans="1:12" ht="38.25" customHeight="1" x14ac:dyDescent="0.3">
      <c r="A13" s="19"/>
      <c r="B13" s="20"/>
      <c r="C13" s="21"/>
      <c r="D13" s="22" t="s">
        <v>32</v>
      </c>
      <c r="E13" s="23" t="s">
        <v>47</v>
      </c>
      <c r="F13" s="24">
        <v>200</v>
      </c>
      <c r="G13" s="24">
        <v>12.71</v>
      </c>
      <c r="H13" s="24">
        <v>16.36</v>
      </c>
      <c r="I13" s="24">
        <v>52.44</v>
      </c>
      <c r="J13" s="24">
        <v>433.77</v>
      </c>
      <c r="K13" s="45" t="str">
        <f>"8/27"</f>
        <v>8/27</v>
      </c>
      <c r="L13" s="24"/>
    </row>
    <row r="14" spans="1:12" ht="38.25" customHeight="1" x14ac:dyDescent="0.3">
      <c r="A14" s="19"/>
      <c r="B14" s="20"/>
      <c r="C14" s="21"/>
      <c r="D14" s="22" t="s">
        <v>39</v>
      </c>
      <c r="E14" s="23" t="s">
        <v>48</v>
      </c>
      <c r="F14" s="24">
        <v>80</v>
      </c>
      <c r="G14" s="24">
        <v>2.08</v>
      </c>
      <c r="H14" s="24">
        <v>5.81</v>
      </c>
      <c r="I14" s="24">
        <v>6.83</v>
      </c>
      <c r="J14" s="24">
        <v>84.08</v>
      </c>
      <c r="K14" s="45" t="str">
        <f>"7/34"</f>
        <v>7/34</v>
      </c>
      <c r="L14" s="24"/>
    </row>
    <row r="15" spans="1:12" ht="38.25" customHeight="1" x14ac:dyDescent="0.3">
      <c r="A15" s="19"/>
      <c r="B15" s="20"/>
      <c r="C15" s="21"/>
      <c r="D15" s="22" t="s">
        <v>33</v>
      </c>
      <c r="E15" s="23" t="s">
        <v>42</v>
      </c>
      <c r="F15" s="24">
        <v>200</v>
      </c>
      <c r="G15" s="24">
        <v>0.24</v>
      </c>
      <c r="H15" s="25">
        <v>0.05</v>
      </c>
      <c r="I15" s="24">
        <v>0.3</v>
      </c>
      <c r="J15" s="24">
        <v>55.606942799999999</v>
      </c>
      <c r="K15" s="45" t="str">
        <f>"11/53"</f>
        <v>11/53</v>
      </c>
      <c r="L15" s="24"/>
    </row>
    <row r="16" spans="1:12" ht="25.5" customHeight="1" x14ac:dyDescent="0.3">
      <c r="A16" s="19"/>
      <c r="B16" s="20"/>
      <c r="C16" s="21"/>
      <c r="D16" s="22" t="s">
        <v>34</v>
      </c>
      <c r="E16" s="23" t="s">
        <v>40</v>
      </c>
      <c r="F16" s="24">
        <v>40</v>
      </c>
      <c r="G16" s="24">
        <v>2.64</v>
      </c>
      <c r="H16" s="24">
        <v>0.48</v>
      </c>
      <c r="I16" s="24">
        <v>16.68</v>
      </c>
      <c r="J16" s="24">
        <v>77.352000000000004</v>
      </c>
      <c r="K16" s="45"/>
      <c r="L16" s="24"/>
    </row>
    <row r="17" spans="1:12" ht="25.5" customHeight="1" x14ac:dyDescent="0.3">
      <c r="A17" s="19"/>
      <c r="B17" s="20"/>
      <c r="C17" s="21"/>
      <c r="D17" s="22" t="s">
        <v>35</v>
      </c>
      <c r="E17" s="23" t="s">
        <v>38</v>
      </c>
      <c r="F17" s="24">
        <v>40</v>
      </c>
      <c r="G17" s="24">
        <v>2.64</v>
      </c>
      <c r="H17" s="24">
        <v>0.48</v>
      </c>
      <c r="I17" s="24">
        <v>16.68</v>
      </c>
      <c r="J17" s="24">
        <v>77.352000000000004</v>
      </c>
      <c r="K17" s="45"/>
      <c r="L17" s="24"/>
    </row>
    <row r="18" spans="1:12" x14ac:dyDescent="0.3">
      <c r="A18" s="26"/>
      <c r="B18" s="27"/>
      <c r="C18" s="28"/>
      <c r="D18" s="29" t="s">
        <v>29</v>
      </c>
      <c r="E18" s="30"/>
      <c r="F18" s="31">
        <f>SUM(F12:F17)</f>
        <v>810</v>
      </c>
      <c r="G18" s="31">
        <f>SUM(G12:G17)</f>
        <v>32.749999999999993</v>
      </c>
      <c r="H18" s="31">
        <f>SUM(H12:H17)</f>
        <v>30.95</v>
      </c>
      <c r="I18" s="31">
        <f>SUM(I12:I17)</f>
        <v>118.09</v>
      </c>
      <c r="J18" s="31">
        <f>SUM(J12:J17)</f>
        <v>936.16094279999993</v>
      </c>
      <c r="K18" s="46"/>
      <c r="L18" s="38">
        <f>SUM(L12:L17)</f>
        <v>0</v>
      </c>
    </row>
    <row r="19" spans="1:12" ht="15.75" customHeight="1" thickBot="1" x14ac:dyDescent="0.35">
      <c r="A19" s="32">
        <f>A6</f>
        <v>1</v>
      </c>
      <c r="B19" s="33">
        <f>B6</f>
        <v>1</v>
      </c>
      <c r="C19" s="54" t="s">
        <v>36</v>
      </c>
      <c r="D19" s="55"/>
      <c r="E19" s="34"/>
      <c r="F19" s="35">
        <f>F11+F18</f>
        <v>1310</v>
      </c>
      <c r="G19" s="35">
        <f>G11+G18</f>
        <v>47.309327731092431</v>
      </c>
      <c r="H19" s="35">
        <f>H11+H18</f>
        <v>54.529747899159659</v>
      </c>
      <c r="I19" s="35">
        <f>I11+I18</f>
        <v>165.84865546218487</v>
      </c>
      <c r="J19" s="35">
        <f>J11+J18</f>
        <v>1380.8496312411764</v>
      </c>
      <c r="K19" s="39"/>
      <c r="L19" s="39">
        <f>L11+L18</f>
        <v>0</v>
      </c>
    </row>
  </sheetData>
  <mergeCells count="4">
    <mergeCell ref="C1:E1"/>
    <mergeCell ref="H1:K1"/>
    <mergeCell ref="H2:K2"/>
    <mergeCell ref="C19:D1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2026-01-11T10:23:55Z</dcterms:modified>
</cp:coreProperties>
</file>